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showInkAnnotation="0"/>
  <mc:AlternateContent xmlns:mc="http://schemas.openxmlformats.org/markup-compatibility/2006">
    <mc:Choice Requires="x15">
      <x15ac:absPath xmlns:x15ac="http://schemas.microsoft.com/office/spreadsheetml/2010/11/ac" url="C:\Users\MartinLeeSecondVP\Downloads\"/>
    </mc:Choice>
  </mc:AlternateContent>
  <xr:revisionPtr revIDLastSave="0" documentId="13_ncr:1_{C05EC291-8E70-40D0-A92D-D96794C8BD39}" xr6:coauthVersionLast="47" xr6:coauthVersionMax="47" xr10:uidLastSave="{00000000-0000-0000-0000-000000000000}"/>
  <bookViews>
    <workbookView xWindow="8250" yWindow="3030" windowWidth="29700" windowHeight="15345" xr2:uid="{00000000-000D-0000-FFFF-FFFF00000000}"/>
  </bookViews>
  <sheets>
    <sheet name="SWF Calculation" sheetId="1" r:id="rId1"/>
    <sheet name="Comparison SWF" sheetId="4" r:id="rId2"/>
  </sheets>
  <definedNames>
    <definedName name="_xlnm.Print_Area" localSheetId="1">'Comparison SWF'!$A$2:$M$25</definedName>
    <definedName name="_xlnm.Print_Area" localSheetId="0">'SWF Calculation'!$A$2:$M$25</definedName>
    <definedName name="Table1" localSheetId="1">'Comparison SWF'!$A$31:$B$41</definedName>
    <definedName name="Table1">'SWF Calculation'!$A$31:$B$41</definedName>
    <definedName name="Table2" localSheetId="1">'Comparison SWF'!$A$46:$B$48</definedName>
    <definedName name="Table2">'SWF Calculation'!$A$46:$B$48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5" i="1" l="1"/>
  <c r="B25" i="4"/>
  <c r="K23" i="4" s="1"/>
  <c r="K15" i="4"/>
  <c r="G15" i="4"/>
  <c r="K20" i="4" s="1"/>
  <c r="F15" i="4"/>
  <c r="B15" i="4"/>
  <c r="K18" i="4" s="1"/>
  <c r="I14" i="4"/>
  <c r="J14" i="4" s="1"/>
  <c r="D14" i="4"/>
  <c r="E14" i="4" s="1"/>
  <c r="I13" i="4"/>
  <c r="J13" i="4" s="1"/>
  <c r="D13" i="4"/>
  <c r="E13" i="4" s="1"/>
  <c r="I12" i="4"/>
  <c r="J12" i="4" s="1"/>
  <c r="D12" i="4"/>
  <c r="E12" i="4" s="1"/>
  <c r="I11" i="4"/>
  <c r="J11" i="4" s="1"/>
  <c r="D11" i="4"/>
  <c r="E11" i="4" s="1"/>
  <c r="I10" i="4"/>
  <c r="J10" i="4" s="1"/>
  <c r="D10" i="4"/>
  <c r="E10" i="4" s="1"/>
  <c r="I9" i="4"/>
  <c r="J9" i="4" s="1"/>
  <c r="D9" i="4"/>
  <c r="E9" i="4" s="1"/>
  <c r="I8" i="4"/>
  <c r="J8" i="4" s="1"/>
  <c r="D8" i="4"/>
  <c r="E8" i="4" s="1"/>
  <c r="I7" i="4"/>
  <c r="J7" i="4" s="1"/>
  <c r="D7" i="4"/>
  <c r="E7" i="4" s="1"/>
  <c r="I6" i="4"/>
  <c r="J6" i="4" s="1"/>
  <c r="D6" i="4"/>
  <c r="E6" i="4" s="1"/>
  <c r="I6" i="1"/>
  <c r="J6" i="1" s="1"/>
  <c r="I7" i="1"/>
  <c r="J7" i="1" s="1"/>
  <c r="D6" i="1"/>
  <c r="E6" i="1" s="1"/>
  <c r="D7" i="1"/>
  <c r="E7" i="1" s="1"/>
  <c r="J15" i="4" l="1"/>
  <c r="K21" i="4" s="1"/>
  <c r="E15" i="4"/>
  <c r="K19" i="4" s="1"/>
  <c r="M15" i="4"/>
  <c r="I10" i="1"/>
  <c r="J10" i="1" s="1"/>
  <c r="I11" i="1"/>
  <c r="J11" i="1" s="1"/>
  <c r="I12" i="1"/>
  <c r="J12" i="1" s="1"/>
  <c r="I13" i="1"/>
  <c r="J13" i="1" s="1"/>
  <c r="I14" i="1"/>
  <c r="J14" i="1" s="1"/>
  <c r="D14" i="1"/>
  <c r="E14" i="1" s="1"/>
  <c r="D13" i="1"/>
  <c r="E13" i="1" s="1"/>
  <c r="D12" i="1"/>
  <c r="E12" i="1" s="1"/>
  <c r="D11" i="1"/>
  <c r="E11" i="1" s="1"/>
  <c r="D10" i="1"/>
  <c r="E10" i="1" s="1"/>
  <c r="D9" i="1"/>
  <c r="E9" i="1" s="1"/>
  <c r="D8" i="1"/>
  <c r="E8" i="1" s="1"/>
  <c r="K24" i="4" l="1"/>
  <c r="B15" i="1"/>
  <c r="K18" i="1" s="1"/>
  <c r="F15" i="1"/>
  <c r="G15" i="1"/>
  <c r="K20" i="1" s="1"/>
  <c r="K15" i="1"/>
  <c r="M15" i="1"/>
  <c r="K23" i="1" l="1"/>
  <c r="E15" i="1"/>
  <c r="K19" i="1" s="1"/>
  <c r="I8" i="1"/>
  <c r="J8" i="1" s="1"/>
  <c r="I9" i="1"/>
  <c r="J9" i="1" s="1"/>
  <c r="J15" i="1" l="1"/>
  <c r="K21" i="1" s="1"/>
  <c r="K24" i="1" s="1"/>
  <c r="K26" i="4" s="1"/>
</calcChain>
</file>

<file path=xl/sharedStrings.xml><?xml version="1.0" encoding="utf-8"?>
<sst xmlns="http://schemas.openxmlformats.org/spreadsheetml/2006/main" count="217" uniqueCount="91">
  <si>
    <t>Proposed SWF Data</t>
  </si>
  <si>
    <t>Teaching</t>
  </si>
  <si>
    <t>Preparation</t>
  </si>
  <si>
    <t>Evaluation Feedback</t>
  </si>
  <si>
    <t>Complementary Hrs.</t>
  </si>
  <si>
    <t>Course</t>
  </si>
  <si>
    <t>Assigned Hours</t>
  </si>
  <si>
    <t>Type</t>
  </si>
  <si>
    <t>Factor</t>
  </si>
  <si>
    <t>Attrib. Hrs.</t>
  </si>
  <si>
    <t>Addit. hrs.</t>
  </si>
  <si>
    <t>Class size</t>
  </si>
  <si>
    <t>Allowance</t>
  </si>
  <si>
    <t>Assigned</t>
  </si>
  <si>
    <t>EB</t>
  </si>
  <si>
    <t>EP</t>
  </si>
  <si>
    <t xml:space="preserve"> </t>
  </si>
  <si>
    <t>RB</t>
  </si>
  <si>
    <t>NW</t>
  </si>
  <si>
    <t>RA</t>
  </si>
  <si>
    <t>Weekly Totals</t>
  </si>
  <si>
    <t>From Article 11.01 D 1</t>
  </si>
  <si>
    <t>From Article 11.01 E 1</t>
  </si>
  <si>
    <t>EA</t>
  </si>
  <si>
    <t>IP</t>
  </si>
  <si>
    <t>SA1</t>
  </si>
  <si>
    <t>SA2</t>
  </si>
  <si>
    <t>SA3</t>
  </si>
  <si>
    <t>How to use this workbook:</t>
  </si>
  <si>
    <t>SB1</t>
  </si>
  <si>
    <t>1. Save As with a new file name</t>
  </si>
  <si>
    <t>SB2</t>
  </si>
  <si>
    <t>2. Enter your assigned courses in A7:A15, replacing the original dummy data. (See Note below)</t>
  </si>
  <si>
    <t>SB3</t>
  </si>
  <si>
    <t>3. Enter the assigned teaching hours for each in B7:B15.</t>
  </si>
  <si>
    <t>Summary of Weekly Totals</t>
  </si>
  <si>
    <t>5. Enter additional preparation hours, if any, in F7:F15</t>
  </si>
  <si>
    <t>Assigned Teaching Contact Hours / week</t>
  </si>
  <si>
    <t>7. Enter class sizes in G7:G15</t>
  </si>
  <si>
    <t>Preparation Hours / week</t>
  </si>
  <si>
    <t xml:space="preserve">Additional Hours ( &gt; 260 students ) </t>
  </si>
  <si>
    <t>Evaluation Feedback Hours / week</t>
  </si>
  <si>
    <t>Complementary Hours (assigned) / week</t>
  </si>
  <si>
    <t>Total</t>
  </si>
  <si>
    <t>Complementary Functions</t>
  </si>
  <si>
    <t>Description</t>
  </si>
  <si>
    <t>Weekly Hours</t>
  </si>
  <si>
    <t>by David Haley</t>
  </si>
  <si>
    <t>updated</t>
  </si>
  <si>
    <t>Use the Delete Key versus the Space Bar to replace any dummy data in this spreadsheet</t>
  </si>
  <si>
    <t>EA is Established A (you have taught the course, but it was more than three years ago)</t>
  </si>
  <si>
    <t>EB is Established B (you have taught the course in the last three years)</t>
  </si>
  <si>
    <t>Explanations</t>
  </si>
  <si>
    <t>EP is Essay or Projects (evaluation is primarily essay-style assignments or projects requiring a fair bit of time to mark)</t>
  </si>
  <si>
    <t>IP is in Process (evaluation is primarily completed during class time)</t>
  </si>
  <si>
    <t>RA is Routine or Assisted (evaluation is primarily multiple choice or short answer-type assignments primarly completed outside teaching contact hours)</t>
  </si>
  <si>
    <t>RA is Repeat A (you are concurrently teaching the same course to students in another programs of study. SWF must annotate New or Established for at least one section of the course)</t>
  </si>
  <si>
    <t>RB is Repeat B (you are teaching the same course to students in same program and year of study. SWF must annotate New or Established for at least one section of the course)</t>
  </si>
  <si>
    <t>Click here to return to top of this page</t>
  </si>
  <si>
    <t>SA3 is Special A: Repeat sections of a SA1 or SA2</t>
  </si>
  <si>
    <t>SB3 is Special B: Repeat sections of a SB1 or SB2</t>
  </si>
  <si>
    <t>Click here to Go to Instructions</t>
  </si>
  <si>
    <t>SA1 is Special A: First section of continuous intake or self-learning courses. You have taught the course, but not within past three years</t>
  </si>
  <si>
    <t>SA2 is Special A: First section ofcontinuous intake or self-learning courses. You have taught the course within the previous three years</t>
  </si>
  <si>
    <t>SB1 is Special B: First section of a course that has students' application of knowledge in actual work settings. You have taught the course, but not within past three years</t>
  </si>
  <si>
    <t>SB2 is Special B: First section of a course that has students' application of knowledge in actual work settings. You have taught the course within the previous three years</t>
  </si>
  <si>
    <t>20 May 2015 for 2014-2017 Collective Agreement</t>
  </si>
  <si>
    <t>3 Dec 2015 to resolve a couple of minor bugs</t>
  </si>
  <si>
    <t>Name</t>
  </si>
  <si>
    <t>by Judy Puritt</t>
  </si>
  <si>
    <r>
      <rPr>
        <b/>
        <u/>
        <sz val="11"/>
        <color indexed="16"/>
        <rFont val="Arial"/>
        <family val="2"/>
      </rPr>
      <t>Note</t>
    </r>
    <r>
      <rPr>
        <sz val="11"/>
        <color indexed="16"/>
        <rFont val="Arial"/>
        <family val="2"/>
      </rPr>
      <t xml:space="preserve">: </t>
    </r>
  </si>
  <si>
    <t>4. Enter the preparation type using drop-down menu.</t>
  </si>
  <si>
    <t>8. Enter the evaluation type for each course in H7:H15 (see comments in H20:H22)</t>
  </si>
  <si>
    <t>9. If you have blended evaluation factors (e.g. 0.02625, 0.0225, etc), enter the value in the H7:H15 cell(s)</t>
  </si>
  <si>
    <t>10. If you have additional hours for evaluation, enter those hours in the K7:K15 cell(s)</t>
  </si>
  <si>
    <t>11. Enter your assigned complementary functions in A42:A51, hours in B42:B51, replacing the original dummy data. (See Note below)</t>
  </si>
  <si>
    <t>13. If you expand  the Evaluation Feedback Table (Table2) to add blended factors, you must sort the Type column ascending</t>
  </si>
  <si>
    <t>14. If required, insert additional rows below Row 45</t>
  </si>
  <si>
    <t>15. To print the Proposed SWF Data, use File -&gt; Print</t>
  </si>
  <si>
    <t>by Martin Lee</t>
  </si>
  <si>
    <t>12. You should only need to enter data in cells with a yellow background (unless you have a blended evaluation factor).</t>
  </si>
  <si>
    <t>Red is overtime</t>
  </si>
  <si>
    <t>Hour Difference from SWF Calculation Tab</t>
  </si>
  <si>
    <t>16. Use second tab "Comparison SWF" to compare SWF semester over semester. Hour Differences between SWFs will be displayed.</t>
  </si>
  <si>
    <t>You must agree to Overtime</t>
  </si>
  <si>
    <t>18 Feb 2021 Data validation for preparation and evaluation factors. Minor calculation corrections. Conditional Formatting</t>
  </si>
  <si>
    <t>25 Nov 2020 general clean-up</t>
  </si>
  <si>
    <t>NW is New (you have not taught the course before or there have been major revisions, or the mode of delivery has changed)</t>
  </si>
  <si>
    <t>4 July 2025 Kaplan 2025 award implemented. New EP factor, and additional comp hours included.</t>
  </si>
  <si>
    <t>Complementary Hours (allowance) / week  (minimum 7)</t>
  </si>
  <si>
    <t>Revisions: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</si>
</sst>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13" x14ac:knownFonts="1">
    <font>
      <sz val="10"/>
      <name val="Arial"/>
    </font>
    <font>
      <b/>
      <sz val="12"/>
      <name val="Arial"/>
      <family val="2"/>
    </font>
    <font>
      <sz val="10"/>
      <name val="Arial"/>
      <family val="2"/>
    </font>
    <font>
      <b/>
      <i/>
      <sz val="12"/>
      <color indexed="60"/>
      <name val="Arial"/>
      <family val="2"/>
    </font>
    <font>
      <b/>
      <i/>
      <sz val="12"/>
      <color indexed="10"/>
      <name val="Arial"/>
      <family val="2"/>
    </font>
    <font>
      <u/>
      <sz val="10"/>
      <color theme="10"/>
      <name val="Arial"/>
      <family val="2"/>
    </font>
    <font>
      <sz val="11"/>
      <name val="Arial"/>
      <family val="2"/>
    </font>
    <font>
      <sz val="11"/>
      <color indexed="16"/>
      <name val="Arial"/>
      <family val="2"/>
    </font>
    <font>
      <b/>
      <u/>
      <sz val="11"/>
      <color indexed="16"/>
      <name val="Arial"/>
      <family val="2"/>
    </font>
    <font>
      <b/>
      <sz val="11"/>
      <color rgb="FFC00000"/>
      <name val="Arial"/>
      <family val="2"/>
    </font>
    <font>
      <b/>
      <sz val="11"/>
      <name val="Arial"/>
      <family val="2"/>
    </font>
    <font>
      <sz val="11"/>
      <color rgb="FF9C0006"/>
      <name val="Calibri"/>
      <family val="2"/>
      <scheme val="minor"/>
    </font>
    <font>
      <i/>
      <sz val="10"/>
      <color theme="2" tint="-0.49998474074526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</fills>
  <borders count="20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2" fillId="0" borderId="0"/>
    <xf numFmtId="0" fontId="11" fillId="4" borderId="0" applyNumberFormat="0" applyBorder="0" applyAlignment="0" applyProtection="0"/>
  </cellStyleXfs>
  <cellXfs count="64">
    <xf numFmtId="0" fontId="0" fillId="0" borderId="0" xfId="0"/>
    <xf numFmtId="0" fontId="1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2" fontId="0" fillId="0" borderId="0" xfId="0" applyNumberFormat="1" applyAlignment="1">
      <alignment horizontal="center"/>
    </xf>
    <xf numFmtId="2" fontId="0" fillId="0" borderId="0" xfId="0" applyNumberFormat="1"/>
    <xf numFmtId="0" fontId="1" fillId="3" borderId="4" xfId="0" applyFont="1" applyFill="1" applyBorder="1"/>
    <xf numFmtId="0" fontId="1" fillId="3" borderId="5" xfId="0" applyFont="1" applyFill="1" applyBorder="1" applyAlignment="1">
      <alignment horizontal="centerContinuous"/>
    </xf>
    <xf numFmtId="0" fontId="1" fillId="0" borderId="5" xfId="0" applyFont="1" applyBorder="1" applyAlignment="1">
      <alignment horizontal="centerContinuous"/>
    </xf>
    <xf numFmtId="0" fontId="0" fillId="0" borderId="6" xfId="0" applyBorder="1"/>
    <xf numFmtId="0" fontId="1" fillId="0" borderId="7" xfId="0" applyFont="1" applyBorder="1" applyAlignment="1">
      <alignment horizontal="centerContinuous"/>
    </xf>
    <xf numFmtId="0" fontId="0" fillId="0" borderId="8" xfId="0" applyBorder="1"/>
    <xf numFmtId="0" fontId="1" fillId="0" borderId="5" xfId="0" applyFont="1" applyBorder="1" applyAlignment="1">
      <alignment horizontal="center"/>
    </xf>
    <xf numFmtId="0" fontId="0" fillId="0" borderId="0" xfId="0" applyProtection="1">
      <protection locked="0"/>
    </xf>
    <xf numFmtId="0" fontId="6" fillId="0" borderId="0" xfId="0" applyFont="1" applyAlignment="1">
      <alignment horizontal="left"/>
    </xf>
    <xf numFmtId="0" fontId="6" fillId="0" borderId="0" xfId="0" applyFont="1"/>
    <xf numFmtId="0" fontId="7" fillId="0" borderId="0" xfId="0" applyFont="1"/>
    <xf numFmtId="0" fontId="9" fillId="0" borderId="0" xfId="0" applyFont="1"/>
    <xf numFmtId="0" fontId="10" fillId="0" borderId="7" xfId="0" applyFont="1" applyBorder="1" applyAlignment="1">
      <alignment horizontal="centerContinuous"/>
    </xf>
    <xf numFmtId="0" fontId="6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10" fillId="0" borderId="8" xfId="0" applyFont="1" applyBorder="1" applyAlignment="1">
      <alignment horizontal="centerContinuous"/>
    </xf>
    <xf numFmtId="0" fontId="6" fillId="0" borderId="7" xfId="0" applyFont="1" applyBorder="1"/>
    <xf numFmtId="0" fontId="6" fillId="0" borderId="0" xfId="0" applyFont="1" applyAlignment="1">
      <alignment horizontal="center"/>
    </xf>
    <xf numFmtId="0" fontId="6" fillId="0" borderId="8" xfId="0" applyFont="1" applyBorder="1" applyAlignment="1">
      <alignment horizontal="center"/>
    </xf>
    <xf numFmtId="2" fontId="6" fillId="0" borderId="0" xfId="0" applyNumberFormat="1" applyFont="1"/>
    <xf numFmtId="165" fontId="6" fillId="0" borderId="0" xfId="0" applyNumberFormat="1" applyFont="1"/>
    <xf numFmtId="0" fontId="6" fillId="0" borderId="8" xfId="0" applyFont="1" applyBorder="1"/>
    <xf numFmtId="0" fontId="6" fillId="0" borderId="1" xfId="0" applyFont="1" applyBorder="1"/>
    <xf numFmtId="0" fontId="6" fillId="0" borderId="9" xfId="0" applyFont="1" applyBorder="1"/>
    <xf numFmtId="2" fontId="6" fillId="0" borderId="2" xfId="0" applyNumberFormat="1" applyFont="1" applyBorder="1" applyAlignment="1">
      <alignment horizontal="center"/>
    </xf>
    <xf numFmtId="2" fontId="6" fillId="0" borderId="10" xfId="0" applyNumberFormat="1" applyFont="1" applyBorder="1" applyAlignment="1">
      <alignment horizontal="center"/>
    </xf>
    <xf numFmtId="2" fontId="6" fillId="0" borderId="0" xfId="0" applyNumberFormat="1" applyFont="1" applyAlignment="1">
      <alignment horizontal="center"/>
    </xf>
    <xf numFmtId="2" fontId="6" fillId="0" borderId="8" xfId="0" applyNumberFormat="1" applyFont="1" applyBorder="1" applyAlignment="1">
      <alignment horizontal="center"/>
    </xf>
    <xf numFmtId="0" fontId="10" fillId="0" borderId="7" xfId="0" applyFont="1" applyBorder="1"/>
    <xf numFmtId="0" fontId="10" fillId="0" borderId="0" xfId="0" applyFont="1"/>
    <xf numFmtId="2" fontId="6" fillId="0" borderId="1" xfId="0" applyNumberFormat="1" applyFont="1" applyBorder="1"/>
    <xf numFmtId="0" fontId="6" fillId="0" borderId="11" xfId="0" applyFont="1" applyBorder="1"/>
    <xf numFmtId="0" fontId="6" fillId="0" borderId="3" xfId="0" applyFont="1" applyBorder="1" applyAlignment="1">
      <alignment horizontal="center"/>
    </xf>
    <xf numFmtId="0" fontId="6" fillId="0" borderId="3" xfId="0" applyFont="1" applyBorder="1"/>
    <xf numFmtId="2" fontId="6" fillId="0" borderId="3" xfId="0" applyNumberFormat="1" applyFont="1" applyBorder="1" applyAlignment="1">
      <alignment horizontal="center"/>
    </xf>
    <xf numFmtId="2" fontId="6" fillId="0" borderId="3" xfId="0" applyNumberFormat="1" applyFont="1" applyBorder="1"/>
    <xf numFmtId="2" fontId="6" fillId="0" borderId="12" xfId="0" applyNumberFormat="1" applyFont="1" applyBorder="1" applyAlignment="1">
      <alignment horizontal="center"/>
    </xf>
    <xf numFmtId="0" fontId="6" fillId="2" borderId="13" xfId="0" applyFont="1" applyFill="1" applyBorder="1"/>
    <xf numFmtId="0" fontId="6" fillId="2" borderId="13" xfId="0" applyFont="1" applyFill="1" applyBorder="1" applyAlignment="1">
      <alignment horizontal="center"/>
    </xf>
    <xf numFmtId="0" fontId="6" fillId="2" borderId="14" xfId="0" applyFont="1" applyFill="1" applyBorder="1"/>
    <xf numFmtId="0" fontId="6" fillId="2" borderId="15" xfId="0" applyFont="1" applyFill="1" applyBorder="1"/>
    <xf numFmtId="0" fontId="6" fillId="2" borderId="16" xfId="0" applyFont="1" applyFill="1" applyBorder="1" applyAlignment="1">
      <alignment horizontal="center"/>
    </xf>
    <xf numFmtId="0" fontId="6" fillId="2" borderId="16" xfId="0" applyFont="1" applyFill="1" applyBorder="1"/>
    <xf numFmtId="0" fontId="6" fillId="0" borderId="0" xfId="0" applyFont="1" applyProtection="1">
      <protection locked="0"/>
    </xf>
    <xf numFmtId="164" fontId="6" fillId="0" borderId="0" xfId="0" applyNumberFormat="1" applyFont="1" applyProtection="1">
      <protection locked="0"/>
    </xf>
    <xf numFmtId="0" fontId="6" fillId="0" borderId="0" xfId="2" applyFont="1"/>
    <xf numFmtId="2" fontId="6" fillId="0" borderId="19" xfId="0" applyNumberFormat="1" applyFont="1" applyBorder="1" applyAlignment="1">
      <alignment horizontal="center"/>
    </xf>
    <xf numFmtId="0" fontId="12" fillId="0" borderId="0" xfId="0" applyFont="1"/>
    <xf numFmtId="15" fontId="12" fillId="0" borderId="0" xfId="0" quotePrefix="1" applyNumberFormat="1" applyFont="1"/>
    <xf numFmtId="15" fontId="12" fillId="0" borderId="0" xfId="0" applyNumberFormat="1" applyFont="1"/>
    <xf numFmtId="0" fontId="5" fillId="0" borderId="0" xfId="1" applyAlignment="1">
      <alignment horizontal="center"/>
    </xf>
    <xf numFmtId="2" fontId="11" fillId="4" borderId="0" xfId="3" applyNumberFormat="1" applyBorder="1" applyAlignment="1">
      <alignment horizontal="center"/>
    </xf>
    <xf numFmtId="2" fontId="11" fillId="4" borderId="8" xfId="3" applyNumberFormat="1" applyBorder="1" applyAlignment="1">
      <alignment horizontal="center"/>
    </xf>
    <xf numFmtId="2" fontId="6" fillId="0" borderId="3" xfId="0" applyNumberFormat="1" applyFont="1" applyBorder="1" applyAlignment="1">
      <alignment horizontal="center"/>
    </xf>
    <xf numFmtId="2" fontId="6" fillId="0" borderId="12" xfId="0" applyNumberFormat="1" applyFont="1" applyBorder="1" applyAlignment="1">
      <alignment horizontal="center"/>
    </xf>
    <xf numFmtId="2" fontId="6" fillId="0" borderId="17" xfId="0" applyNumberFormat="1" applyFont="1" applyBorder="1" applyAlignment="1">
      <alignment horizontal="center"/>
    </xf>
    <xf numFmtId="2" fontId="6" fillId="0" borderId="18" xfId="0" applyNumberFormat="1" applyFont="1" applyBorder="1" applyAlignment="1">
      <alignment horizontal="center"/>
    </xf>
  </cellXfs>
  <cellStyles count="4">
    <cellStyle name="Bad" xfId="3" builtinId="27"/>
    <cellStyle name="Hyperlink" xfId="1" builtinId="8"/>
    <cellStyle name="Normal" xfId="0" builtinId="0"/>
    <cellStyle name="Normal 2" xfId="2" xr:uid="{00000000-0005-0000-0000-000002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9C8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50"/>
  <sheetViews>
    <sheetView tabSelected="1" zoomScaleNormal="100" workbookViewId="0">
      <selection activeCell="F28" sqref="F28"/>
    </sheetView>
  </sheetViews>
  <sheetFormatPr defaultRowHeight="12.75" x14ac:dyDescent="0.2"/>
  <cols>
    <col min="1" max="1" width="19.42578125" customWidth="1"/>
    <col min="2" max="2" width="13.85546875" customWidth="1"/>
    <col min="3" max="4" width="7" customWidth="1"/>
    <col min="5" max="6" width="10.140625" customWidth="1"/>
    <col min="7" max="7" width="10.5703125" customWidth="1"/>
    <col min="8" max="8" width="6.85546875" customWidth="1"/>
    <col min="9" max="9" width="9.28515625" customWidth="1"/>
    <col min="10" max="10" width="10.5703125" customWidth="1"/>
    <col min="11" max="11" width="10.7109375" customWidth="1"/>
    <col min="12" max="12" width="11.140625" customWidth="1"/>
    <col min="13" max="13" width="11.28515625" customWidth="1"/>
  </cols>
  <sheetData>
    <row r="1" spans="1:19" ht="16.5" thickBot="1" x14ac:dyDescent="0.3">
      <c r="A1" s="2"/>
      <c r="B1" s="1"/>
      <c r="C1" s="1"/>
      <c r="D1" s="1"/>
      <c r="E1" s="57" t="s">
        <v>61</v>
      </c>
      <c r="F1" s="57"/>
      <c r="G1" s="57"/>
      <c r="H1" s="57"/>
      <c r="I1" s="57"/>
      <c r="J1" s="1"/>
      <c r="K1" s="1"/>
      <c r="L1" s="1"/>
    </row>
    <row r="2" spans="1:19" ht="15.75" x14ac:dyDescent="0.25">
      <c r="A2" s="7" t="s">
        <v>68</v>
      </c>
      <c r="B2" s="8"/>
      <c r="C2" s="9"/>
      <c r="D2" s="9"/>
      <c r="E2" s="9"/>
      <c r="F2" s="13" t="s">
        <v>0</v>
      </c>
      <c r="G2" s="9"/>
      <c r="H2" s="9"/>
      <c r="I2" s="9"/>
      <c r="J2" s="9"/>
      <c r="K2" s="9"/>
      <c r="L2" s="9"/>
      <c r="M2" s="10"/>
      <c r="O2" s="4" t="s">
        <v>28</v>
      </c>
    </row>
    <row r="3" spans="1:19" ht="15.75" x14ac:dyDescent="0.25">
      <c r="A3" s="1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2"/>
      <c r="O3" s="15" t="s">
        <v>30</v>
      </c>
      <c r="P3" s="16"/>
      <c r="Q3" s="16"/>
      <c r="R3" s="16"/>
      <c r="S3" s="16"/>
    </row>
    <row r="4" spans="1:19" ht="15" x14ac:dyDescent="0.25">
      <c r="A4" s="19" t="s">
        <v>1</v>
      </c>
      <c r="B4" s="20"/>
      <c r="C4" s="21" t="s">
        <v>2</v>
      </c>
      <c r="D4" s="20"/>
      <c r="E4" s="20"/>
      <c r="F4" s="20"/>
      <c r="G4" s="21" t="s">
        <v>3</v>
      </c>
      <c r="H4" s="21"/>
      <c r="I4" s="21"/>
      <c r="J4" s="21"/>
      <c r="K4" s="21"/>
      <c r="L4" s="21" t="s">
        <v>4</v>
      </c>
      <c r="M4" s="22"/>
      <c r="O4" s="16" t="s">
        <v>32</v>
      </c>
      <c r="P4" s="16"/>
      <c r="Q4" s="16"/>
      <c r="R4" s="16"/>
      <c r="S4" s="16"/>
    </row>
    <row r="5" spans="1:19" ht="14.25" x14ac:dyDescent="0.2">
      <c r="A5" s="23" t="s">
        <v>5</v>
      </c>
      <c r="B5" s="16" t="s">
        <v>6</v>
      </c>
      <c r="C5" s="16" t="s">
        <v>7</v>
      </c>
      <c r="D5" s="16" t="s">
        <v>8</v>
      </c>
      <c r="E5" s="16" t="s">
        <v>9</v>
      </c>
      <c r="F5" s="16" t="s">
        <v>10</v>
      </c>
      <c r="G5" s="16" t="s">
        <v>11</v>
      </c>
      <c r="H5" s="16" t="s">
        <v>7</v>
      </c>
      <c r="I5" s="16" t="s">
        <v>8</v>
      </c>
      <c r="J5" s="16" t="s">
        <v>9</v>
      </c>
      <c r="K5" s="16" t="s">
        <v>10</v>
      </c>
      <c r="L5" s="24" t="s">
        <v>12</v>
      </c>
      <c r="M5" s="25" t="s">
        <v>13</v>
      </c>
      <c r="O5" s="16" t="s">
        <v>34</v>
      </c>
      <c r="P5" s="16"/>
      <c r="Q5" s="16"/>
      <c r="R5" s="16"/>
      <c r="S5" s="16"/>
    </row>
    <row r="6" spans="1:19" ht="14.25" x14ac:dyDescent="0.2">
      <c r="A6" s="44"/>
      <c r="B6" s="45"/>
      <c r="C6" s="44"/>
      <c r="D6" s="26" t="str">
        <f t="shared" ref="D6:D14" si="0">IF(ISBLANK(C6),"",VLOOKUP(C6,Table1,2,FALSE))</f>
        <v/>
      </c>
      <c r="E6" s="26" t="str">
        <f>IF(D6="","0",D6*B6)</f>
        <v>0</v>
      </c>
      <c r="F6" s="44"/>
      <c r="G6" s="45"/>
      <c r="H6" s="44"/>
      <c r="I6" s="27" t="str">
        <f t="shared" ref="I6:I14" si="1">IF(ISBLANK(H6),"",VLOOKUP(H6,Table2,2,FALSE))</f>
        <v/>
      </c>
      <c r="J6" s="16" t="str">
        <f>IF(I6="","0",B6*G6*I6)</f>
        <v>0</v>
      </c>
      <c r="K6" s="45"/>
      <c r="L6" s="16"/>
      <c r="M6" s="28"/>
      <c r="O6" s="16" t="s">
        <v>71</v>
      </c>
      <c r="P6" s="16"/>
      <c r="Q6" s="16"/>
      <c r="R6" s="16"/>
      <c r="S6" s="16"/>
    </row>
    <row r="7" spans="1:19" ht="14.25" x14ac:dyDescent="0.2">
      <c r="A7" s="44"/>
      <c r="B7" s="45"/>
      <c r="C7" s="44"/>
      <c r="D7" s="26" t="str">
        <f t="shared" si="0"/>
        <v/>
      </c>
      <c r="E7" s="26" t="str">
        <f t="shared" ref="E7:E14" si="2">IF(D7="","0",D7*B7)</f>
        <v>0</v>
      </c>
      <c r="F7" s="44"/>
      <c r="G7" s="45"/>
      <c r="H7" s="44"/>
      <c r="I7" s="27" t="str">
        <f t="shared" si="1"/>
        <v/>
      </c>
      <c r="J7" s="16" t="str">
        <f t="shared" ref="J7:J14" si="3">IF(I7="","0",B7*G7*I7)</f>
        <v>0</v>
      </c>
      <c r="K7" s="45"/>
      <c r="L7" s="16"/>
      <c r="M7" s="28"/>
      <c r="O7" s="16" t="s">
        <v>36</v>
      </c>
      <c r="P7" s="16"/>
      <c r="Q7" s="16"/>
      <c r="R7" s="16"/>
      <c r="S7" s="16"/>
    </row>
    <row r="8" spans="1:19" ht="14.25" x14ac:dyDescent="0.2">
      <c r="A8" s="44"/>
      <c r="B8" s="45"/>
      <c r="C8" s="44"/>
      <c r="D8" s="26" t="str">
        <f t="shared" si="0"/>
        <v/>
      </c>
      <c r="E8" s="26" t="str">
        <f t="shared" si="2"/>
        <v>0</v>
      </c>
      <c r="F8" s="44"/>
      <c r="G8" s="45"/>
      <c r="H8" s="44"/>
      <c r="I8" s="27" t="str">
        <f t="shared" si="1"/>
        <v/>
      </c>
      <c r="J8" s="16" t="str">
        <f t="shared" si="3"/>
        <v>0</v>
      </c>
      <c r="K8" s="45"/>
      <c r="L8" s="16"/>
      <c r="M8" s="28"/>
      <c r="O8" s="16" t="s">
        <v>38</v>
      </c>
      <c r="P8" s="16"/>
      <c r="Q8" s="16"/>
      <c r="R8" s="16"/>
      <c r="S8" s="16"/>
    </row>
    <row r="9" spans="1:19" ht="14.25" x14ac:dyDescent="0.2">
      <c r="A9" s="44"/>
      <c r="B9" s="45"/>
      <c r="C9" s="44"/>
      <c r="D9" s="26" t="str">
        <f t="shared" si="0"/>
        <v/>
      </c>
      <c r="E9" s="26" t="str">
        <f t="shared" si="2"/>
        <v>0</v>
      </c>
      <c r="F9" s="44"/>
      <c r="G9" s="45"/>
      <c r="H9" s="44"/>
      <c r="I9" s="27" t="str">
        <f t="shared" si="1"/>
        <v/>
      </c>
      <c r="J9" s="16" t="str">
        <f t="shared" si="3"/>
        <v>0</v>
      </c>
      <c r="K9" s="45"/>
      <c r="L9" s="16"/>
      <c r="M9" s="28"/>
      <c r="O9" s="16" t="s">
        <v>72</v>
      </c>
      <c r="P9" s="16"/>
      <c r="Q9" s="16"/>
      <c r="R9" s="16"/>
      <c r="S9" s="16"/>
    </row>
    <row r="10" spans="1:19" ht="14.25" x14ac:dyDescent="0.2">
      <c r="A10" s="44"/>
      <c r="B10" s="45"/>
      <c r="C10" s="44"/>
      <c r="D10" s="26" t="str">
        <f t="shared" si="0"/>
        <v/>
      </c>
      <c r="E10" s="26" t="str">
        <f t="shared" si="2"/>
        <v>0</v>
      </c>
      <c r="F10" s="44"/>
      <c r="G10" s="45"/>
      <c r="H10" s="44"/>
      <c r="I10" s="26" t="str">
        <f t="shared" si="1"/>
        <v/>
      </c>
      <c r="J10" s="16" t="str">
        <f t="shared" si="3"/>
        <v>0</v>
      </c>
      <c r="K10" s="45"/>
      <c r="L10" s="16"/>
      <c r="M10" s="28"/>
      <c r="O10" s="16" t="s">
        <v>73</v>
      </c>
      <c r="P10" s="16"/>
      <c r="Q10" s="16"/>
      <c r="R10" s="16"/>
      <c r="S10" s="16"/>
    </row>
    <row r="11" spans="1:19" ht="14.25" x14ac:dyDescent="0.2">
      <c r="A11" s="44"/>
      <c r="B11" s="45"/>
      <c r="C11" s="44"/>
      <c r="D11" s="26" t="str">
        <f t="shared" si="0"/>
        <v/>
      </c>
      <c r="E11" s="26" t="str">
        <f t="shared" si="2"/>
        <v>0</v>
      </c>
      <c r="F11" s="44"/>
      <c r="G11" s="45"/>
      <c r="H11" s="44"/>
      <c r="I11" s="26" t="str">
        <f t="shared" si="1"/>
        <v/>
      </c>
      <c r="J11" s="16" t="str">
        <f t="shared" si="3"/>
        <v>0</v>
      </c>
      <c r="K11" s="45"/>
      <c r="L11" s="16"/>
      <c r="M11" s="28"/>
      <c r="O11" s="16" t="s">
        <v>74</v>
      </c>
      <c r="P11" s="16"/>
      <c r="Q11" s="16"/>
      <c r="R11" s="16"/>
      <c r="S11" s="16"/>
    </row>
    <row r="12" spans="1:19" ht="14.25" x14ac:dyDescent="0.2">
      <c r="A12" s="44"/>
      <c r="B12" s="45"/>
      <c r="C12" s="44"/>
      <c r="D12" s="26" t="str">
        <f t="shared" si="0"/>
        <v/>
      </c>
      <c r="E12" s="26" t="str">
        <f t="shared" si="2"/>
        <v>0</v>
      </c>
      <c r="F12" s="44"/>
      <c r="G12" s="45"/>
      <c r="H12" s="44"/>
      <c r="I12" s="26" t="str">
        <f t="shared" si="1"/>
        <v/>
      </c>
      <c r="J12" s="16" t="str">
        <f t="shared" si="3"/>
        <v>0</v>
      </c>
      <c r="K12" s="45"/>
      <c r="L12" s="16"/>
      <c r="M12" s="28"/>
      <c r="O12" s="16" t="s">
        <v>75</v>
      </c>
      <c r="P12" s="16"/>
      <c r="Q12" s="16"/>
      <c r="R12" s="16"/>
      <c r="S12" s="16"/>
    </row>
    <row r="13" spans="1:19" ht="14.25" x14ac:dyDescent="0.2">
      <c r="A13" s="44"/>
      <c r="B13" s="45"/>
      <c r="C13" s="44"/>
      <c r="D13" s="26" t="str">
        <f t="shared" si="0"/>
        <v/>
      </c>
      <c r="E13" s="26" t="str">
        <f t="shared" si="2"/>
        <v>0</v>
      </c>
      <c r="F13" s="44"/>
      <c r="G13" s="45"/>
      <c r="H13" s="44"/>
      <c r="I13" s="26" t="str">
        <f t="shared" si="1"/>
        <v/>
      </c>
      <c r="J13" s="16" t="str">
        <f t="shared" si="3"/>
        <v>0</v>
      </c>
      <c r="K13" s="45"/>
      <c r="L13" s="16"/>
      <c r="M13" s="28"/>
      <c r="O13" s="16" t="s">
        <v>80</v>
      </c>
      <c r="P13" s="16"/>
      <c r="Q13" s="16"/>
      <c r="R13" s="16"/>
      <c r="S13" s="16"/>
    </row>
    <row r="14" spans="1:19" ht="15" thickBot="1" x14ac:dyDescent="0.25">
      <c r="A14" s="44"/>
      <c r="B14" s="48"/>
      <c r="C14" s="44"/>
      <c r="D14" s="26" t="str">
        <f t="shared" si="0"/>
        <v/>
      </c>
      <c r="E14" s="26" t="str">
        <f t="shared" si="2"/>
        <v>0</v>
      </c>
      <c r="F14" s="49"/>
      <c r="G14" s="48"/>
      <c r="H14" s="44"/>
      <c r="I14" s="26" t="str">
        <f t="shared" si="1"/>
        <v/>
      </c>
      <c r="J14" s="16" t="str">
        <f t="shared" si="3"/>
        <v>0</v>
      </c>
      <c r="K14" s="48"/>
      <c r="L14" s="29"/>
      <c r="M14" s="30"/>
      <c r="O14" s="16" t="s">
        <v>76</v>
      </c>
      <c r="P14" s="16"/>
      <c r="Q14" s="16"/>
      <c r="R14" s="16"/>
      <c r="S14" s="16"/>
    </row>
    <row r="15" spans="1:19" ht="15" thickTop="1" x14ac:dyDescent="0.2">
      <c r="A15" s="23" t="s">
        <v>20</v>
      </c>
      <c r="B15" s="33">
        <f>SUM(B6:B14)</f>
        <v>0</v>
      </c>
      <c r="C15" s="26"/>
      <c r="D15" s="26"/>
      <c r="E15" s="31">
        <f>SUM(E6:E14)</f>
        <v>0</v>
      </c>
      <c r="F15" s="33">
        <f>SUM(F6:F14)</f>
        <v>0</v>
      </c>
      <c r="G15" s="26">
        <f>SUM(G6:G14)</f>
        <v>0</v>
      </c>
      <c r="H15" s="26"/>
      <c r="I15" s="26"/>
      <c r="J15" s="31">
        <f>SUM(J6:J14)</f>
        <v>0</v>
      </c>
      <c r="K15" s="33">
        <f>SUM(K6:K14)</f>
        <v>0</v>
      </c>
      <c r="L15" s="31">
        <v>6</v>
      </c>
      <c r="M15" s="32">
        <f>B25</f>
        <v>0</v>
      </c>
      <c r="O15" s="16" t="s">
        <v>77</v>
      </c>
      <c r="P15" s="16"/>
      <c r="Q15" s="16"/>
      <c r="R15" s="16"/>
      <c r="S15" s="16"/>
    </row>
    <row r="16" spans="1:19" ht="14.25" x14ac:dyDescent="0.2">
      <c r="A16" s="23"/>
      <c r="B16" s="33"/>
      <c r="C16" s="26"/>
      <c r="D16" s="26"/>
      <c r="E16" s="33"/>
      <c r="F16" s="33"/>
      <c r="G16" s="26"/>
      <c r="H16" s="26"/>
      <c r="I16" s="26"/>
      <c r="J16" s="33"/>
      <c r="K16" s="33"/>
      <c r="L16" s="33"/>
      <c r="M16" s="34"/>
      <c r="O16" s="16" t="s">
        <v>78</v>
      </c>
      <c r="P16" s="16"/>
      <c r="Q16" s="16"/>
      <c r="R16" s="16"/>
      <c r="S16" s="16"/>
    </row>
    <row r="17" spans="1:21" ht="15" x14ac:dyDescent="0.25">
      <c r="A17" s="35" t="s">
        <v>44</v>
      </c>
      <c r="B17" s="16"/>
      <c r="C17" s="26"/>
      <c r="D17" s="36" t="s">
        <v>35</v>
      </c>
      <c r="E17" s="16"/>
      <c r="F17" s="16"/>
      <c r="G17" s="16"/>
      <c r="H17" s="16"/>
      <c r="I17" s="26"/>
      <c r="J17" s="33"/>
      <c r="K17" s="33"/>
      <c r="L17" s="33"/>
      <c r="M17" s="34"/>
      <c r="O17" s="16" t="s">
        <v>83</v>
      </c>
    </row>
    <row r="18" spans="1:21" ht="14.25" x14ac:dyDescent="0.2">
      <c r="A18" s="23" t="s">
        <v>45</v>
      </c>
      <c r="B18" s="16" t="s">
        <v>46</v>
      </c>
      <c r="C18" s="26"/>
      <c r="D18" s="16" t="s">
        <v>37</v>
      </c>
      <c r="E18" s="16"/>
      <c r="F18" s="16"/>
      <c r="G18" s="16"/>
      <c r="H18" s="16"/>
      <c r="I18" s="16"/>
      <c r="J18" s="16"/>
      <c r="K18" s="26">
        <f>B15</f>
        <v>0</v>
      </c>
      <c r="L18" s="33"/>
      <c r="M18" s="34"/>
      <c r="O18" s="54" t="s">
        <v>90</v>
      </c>
      <c r="P18" s="54"/>
      <c r="Q18" s="54"/>
      <c r="R18" s="55"/>
      <c r="S18" s="54"/>
    </row>
    <row r="19" spans="1:21" ht="14.25" x14ac:dyDescent="0.2">
      <c r="A19" s="46"/>
      <c r="B19" s="45"/>
      <c r="C19" s="26"/>
      <c r="D19" s="16" t="s">
        <v>39</v>
      </c>
      <c r="E19" s="16"/>
      <c r="F19" s="16"/>
      <c r="G19" s="16"/>
      <c r="H19" s="16"/>
      <c r="I19" s="16"/>
      <c r="J19" s="16"/>
      <c r="K19" s="26">
        <f>E15+F15</f>
        <v>0</v>
      </c>
      <c r="L19" s="33"/>
      <c r="M19" s="34"/>
      <c r="O19" s="54" t="s">
        <v>47</v>
      </c>
      <c r="P19" s="54"/>
      <c r="Q19" s="54" t="s">
        <v>48</v>
      </c>
      <c r="R19" s="54" t="s">
        <v>66</v>
      </c>
      <c r="S19" s="54"/>
    </row>
    <row r="20" spans="1:21" ht="14.25" x14ac:dyDescent="0.2">
      <c r="A20" s="46"/>
      <c r="B20" s="45"/>
      <c r="C20" s="26"/>
      <c r="D20" s="16" t="s">
        <v>40</v>
      </c>
      <c r="E20" s="16"/>
      <c r="F20" s="16"/>
      <c r="G20" s="16"/>
      <c r="H20" s="16"/>
      <c r="I20" s="16"/>
      <c r="J20" s="16"/>
      <c r="K20" s="26">
        <f>IF(G15&gt;260,(G15-260)*0.015,0)</f>
        <v>0</v>
      </c>
      <c r="L20" s="33"/>
      <c r="M20" s="34"/>
      <c r="O20" s="54" t="s">
        <v>47</v>
      </c>
      <c r="P20" s="54"/>
      <c r="Q20" s="54" t="s">
        <v>48</v>
      </c>
      <c r="R20" s="54" t="s">
        <v>67</v>
      </c>
      <c r="S20" s="54"/>
    </row>
    <row r="21" spans="1:21" ht="14.25" x14ac:dyDescent="0.2">
      <c r="A21" s="46"/>
      <c r="B21" s="45"/>
      <c r="C21" s="26"/>
      <c r="D21" s="16" t="s">
        <v>41</v>
      </c>
      <c r="E21" s="16"/>
      <c r="F21" s="16"/>
      <c r="G21" s="16"/>
      <c r="H21" s="16"/>
      <c r="I21" s="16"/>
      <c r="J21" s="16"/>
      <c r="K21" s="26">
        <f>J15+K15</f>
        <v>0</v>
      </c>
      <c r="L21" s="33"/>
      <c r="M21" s="34"/>
      <c r="O21" s="54" t="s">
        <v>69</v>
      </c>
      <c r="P21" s="54"/>
      <c r="Q21" s="54" t="s">
        <v>48</v>
      </c>
      <c r="R21" s="56" t="s">
        <v>86</v>
      </c>
      <c r="S21" s="54"/>
    </row>
    <row r="22" spans="1:21" ht="14.25" x14ac:dyDescent="0.2">
      <c r="A22" s="46"/>
      <c r="B22" s="45"/>
      <c r="C22" s="16"/>
      <c r="D22" s="16" t="s">
        <v>89</v>
      </c>
      <c r="E22" s="16"/>
      <c r="F22" s="16"/>
      <c r="G22" s="16"/>
      <c r="H22" s="16"/>
      <c r="I22" s="16"/>
      <c r="J22" s="16"/>
      <c r="K22" s="26">
        <v>7</v>
      </c>
      <c r="L22" s="33"/>
      <c r="M22" s="34"/>
      <c r="O22" s="54" t="s">
        <v>79</v>
      </c>
      <c r="P22" s="54"/>
      <c r="Q22" s="54" t="s">
        <v>48</v>
      </c>
      <c r="R22" s="54" t="s">
        <v>85</v>
      </c>
      <c r="S22" s="54"/>
    </row>
    <row r="23" spans="1:21" ht="14.45" customHeight="1" thickBot="1" x14ac:dyDescent="0.25">
      <c r="A23" s="46"/>
      <c r="B23" s="45"/>
      <c r="C23" s="16"/>
      <c r="D23" s="16" t="s">
        <v>42</v>
      </c>
      <c r="E23" s="16"/>
      <c r="F23" s="16"/>
      <c r="G23" s="16"/>
      <c r="H23" s="16"/>
      <c r="I23" s="16"/>
      <c r="J23" s="16"/>
      <c r="K23" s="37">
        <f>B25</f>
        <v>0</v>
      </c>
      <c r="L23" s="33"/>
      <c r="M23" s="34"/>
      <c r="O23" s="54" t="s">
        <v>79</v>
      </c>
      <c r="Q23" s="54" t="s">
        <v>48</v>
      </c>
      <c r="R23" s="54" t="s">
        <v>88</v>
      </c>
      <c r="S23" s="54"/>
    </row>
    <row r="24" spans="1:21" ht="15.6" customHeight="1" thickTop="1" thickBot="1" x14ac:dyDescent="0.3">
      <c r="A24" s="47"/>
      <c r="B24" s="48"/>
      <c r="C24" s="16"/>
      <c r="D24" s="16" t="s">
        <v>43</v>
      </c>
      <c r="E24" s="16"/>
      <c r="F24" s="16"/>
      <c r="G24" s="16"/>
      <c r="H24" s="16"/>
      <c r="I24" s="16"/>
      <c r="J24" s="16"/>
      <c r="K24" s="26">
        <f>SUM(K18:K23)</f>
        <v>7</v>
      </c>
      <c r="L24" s="58" t="s">
        <v>81</v>
      </c>
      <c r="M24" s="59"/>
    </row>
    <row r="25" spans="1:21" ht="15" customHeight="1" thickTop="1" thickBot="1" x14ac:dyDescent="0.3">
      <c r="A25" s="38" t="s">
        <v>43</v>
      </c>
      <c r="B25" s="39">
        <f>SUM(B19:B24)</f>
        <v>0</v>
      </c>
      <c r="C25" s="40"/>
      <c r="D25" s="40"/>
      <c r="E25" s="40"/>
      <c r="F25" s="41"/>
      <c r="G25" s="42"/>
      <c r="H25" s="42"/>
      <c r="I25" s="42"/>
      <c r="J25" s="41"/>
      <c r="K25" s="60" t="s">
        <v>84</v>
      </c>
      <c r="L25" s="60"/>
      <c r="M25" s="61"/>
      <c r="O25" s="17" t="s">
        <v>70</v>
      </c>
      <c r="P25" s="18" t="s">
        <v>49</v>
      </c>
      <c r="Q25" s="16"/>
      <c r="R25" s="16"/>
    </row>
    <row r="26" spans="1:21" ht="14.25" x14ac:dyDescent="0.2">
      <c r="A26" s="16"/>
      <c r="B26" s="24"/>
      <c r="C26" s="16"/>
      <c r="D26" s="16"/>
      <c r="E26" s="16"/>
      <c r="F26" s="33"/>
      <c r="G26" s="26"/>
      <c r="H26" s="26"/>
      <c r="I26" s="26"/>
      <c r="J26" s="33"/>
      <c r="K26" s="33"/>
      <c r="L26" s="33"/>
      <c r="M26" s="33"/>
    </row>
    <row r="27" spans="1:21" x14ac:dyDescent="0.2">
      <c r="B27" s="5"/>
      <c r="C27" s="6"/>
      <c r="D27" s="6"/>
      <c r="E27" s="5"/>
      <c r="F27" s="5"/>
      <c r="G27" s="6"/>
      <c r="H27" s="6"/>
      <c r="I27" s="6"/>
      <c r="J27" s="5"/>
      <c r="K27" s="5"/>
      <c r="L27" s="5"/>
      <c r="M27" s="5"/>
      <c r="O27" s="57" t="s">
        <v>58</v>
      </c>
      <c r="P27" s="57"/>
      <c r="Q27" s="57"/>
      <c r="R27" s="57"/>
    </row>
    <row r="28" spans="1:21" ht="15" x14ac:dyDescent="0.25">
      <c r="A28" s="21" t="s">
        <v>2</v>
      </c>
      <c r="B28" s="20"/>
      <c r="C28" s="16"/>
      <c r="D28" s="36" t="s">
        <v>52</v>
      </c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U28" s="3"/>
    </row>
    <row r="29" spans="1:21" ht="14.25" x14ac:dyDescent="0.2">
      <c r="A29" s="20" t="s">
        <v>21</v>
      </c>
      <c r="B29" s="20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</row>
    <row r="30" spans="1:21" ht="14.25" x14ac:dyDescent="0.2">
      <c r="A30" s="16" t="s">
        <v>7</v>
      </c>
      <c r="B30" s="16" t="s">
        <v>8</v>
      </c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</row>
    <row r="31" spans="1:21" ht="14.25" x14ac:dyDescent="0.2">
      <c r="A31" s="16" t="s">
        <v>18</v>
      </c>
      <c r="B31" s="26">
        <v>1.1000000000000001</v>
      </c>
      <c r="C31" s="16"/>
      <c r="D31" s="16" t="s">
        <v>87</v>
      </c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</row>
    <row r="32" spans="1:21" ht="14.25" x14ac:dyDescent="0.2">
      <c r="A32" s="16" t="s">
        <v>23</v>
      </c>
      <c r="B32" s="26">
        <v>0.85</v>
      </c>
      <c r="C32" s="16"/>
      <c r="D32" s="16" t="s">
        <v>50</v>
      </c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  <row r="33" spans="1:19" ht="14.25" x14ac:dyDescent="0.2">
      <c r="A33" s="16" t="s">
        <v>14</v>
      </c>
      <c r="B33" s="26">
        <v>0.6</v>
      </c>
      <c r="C33" s="16"/>
      <c r="D33" s="16" t="s">
        <v>51</v>
      </c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</row>
    <row r="34" spans="1:19" ht="14.25" x14ac:dyDescent="0.2">
      <c r="A34" s="16" t="s">
        <v>19</v>
      </c>
      <c r="B34" s="26">
        <v>0.45</v>
      </c>
      <c r="C34" s="16"/>
      <c r="D34" s="16" t="s">
        <v>56</v>
      </c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</row>
    <row r="35" spans="1:19" ht="14.25" x14ac:dyDescent="0.2">
      <c r="A35" s="16" t="s">
        <v>17</v>
      </c>
      <c r="B35" s="26">
        <v>0.35</v>
      </c>
      <c r="C35" s="16"/>
      <c r="D35" s="16" t="s">
        <v>57</v>
      </c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</row>
    <row r="36" spans="1:19" ht="14.25" x14ac:dyDescent="0.2">
      <c r="A36" s="16" t="s">
        <v>25</v>
      </c>
      <c r="B36" s="26">
        <v>0.85</v>
      </c>
      <c r="C36" s="16"/>
      <c r="D36" s="16" t="s">
        <v>62</v>
      </c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</row>
    <row r="37" spans="1:19" ht="14.25" x14ac:dyDescent="0.2">
      <c r="A37" s="16" t="s">
        <v>26</v>
      </c>
      <c r="B37" s="26">
        <v>0.6</v>
      </c>
      <c r="C37" s="16"/>
      <c r="D37" s="16" t="s">
        <v>63</v>
      </c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</row>
    <row r="38" spans="1:19" ht="14.25" x14ac:dyDescent="0.2">
      <c r="A38" s="16" t="s">
        <v>27</v>
      </c>
      <c r="B38" s="26">
        <v>0.45</v>
      </c>
      <c r="C38" s="16"/>
      <c r="D38" s="16" t="s">
        <v>59</v>
      </c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</row>
    <row r="39" spans="1:19" ht="14.25" x14ac:dyDescent="0.2">
      <c r="A39" s="16" t="s">
        <v>29</v>
      </c>
      <c r="B39" s="26">
        <v>0.85</v>
      </c>
      <c r="C39" s="16"/>
      <c r="D39" s="16" t="s">
        <v>64</v>
      </c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</row>
    <row r="40" spans="1:19" ht="14.25" x14ac:dyDescent="0.2">
      <c r="A40" s="16" t="s">
        <v>31</v>
      </c>
      <c r="B40" s="26">
        <v>0.6</v>
      </c>
      <c r="C40" s="16"/>
      <c r="D40" s="16" t="s">
        <v>65</v>
      </c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</row>
    <row r="41" spans="1:19" ht="14.25" x14ac:dyDescent="0.2">
      <c r="A41" s="16" t="s">
        <v>33</v>
      </c>
      <c r="B41" s="26">
        <v>0.35</v>
      </c>
      <c r="C41" s="16"/>
      <c r="D41" s="16" t="s">
        <v>60</v>
      </c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</row>
    <row r="42" spans="1:19" ht="13.5" customHeight="1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</row>
    <row r="43" spans="1:19" ht="15" x14ac:dyDescent="0.25">
      <c r="A43" s="21" t="s">
        <v>3</v>
      </c>
      <c r="B43" s="20"/>
      <c r="C43" s="16"/>
      <c r="D43" s="36" t="s">
        <v>52</v>
      </c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</row>
    <row r="44" spans="1:19" ht="14.25" x14ac:dyDescent="0.2">
      <c r="A44" s="20" t="s">
        <v>22</v>
      </c>
      <c r="B44" s="20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</row>
    <row r="45" spans="1:19" ht="14.25" x14ac:dyDescent="0.2">
      <c r="A45" s="50" t="s">
        <v>7</v>
      </c>
      <c r="B45" s="50" t="s">
        <v>8</v>
      </c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</row>
    <row r="46" spans="1:19" ht="14.25" x14ac:dyDescent="0.2">
      <c r="A46" s="50" t="s">
        <v>15</v>
      </c>
      <c r="B46" s="51">
        <v>3.5000000000000003E-2</v>
      </c>
      <c r="C46" s="16"/>
      <c r="D46" s="52" t="s">
        <v>53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</row>
    <row r="47" spans="1:19" ht="14.25" x14ac:dyDescent="0.2">
      <c r="A47" s="50" t="s">
        <v>19</v>
      </c>
      <c r="B47" s="50">
        <v>1.4999999999999999E-2</v>
      </c>
      <c r="C47" s="16"/>
      <c r="D47" s="52" t="s">
        <v>55</v>
      </c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</row>
    <row r="48" spans="1:19" ht="14.25" x14ac:dyDescent="0.2">
      <c r="A48" s="50" t="s">
        <v>24</v>
      </c>
      <c r="B48" s="50">
        <v>9.1999999999999998E-3</v>
      </c>
      <c r="C48" s="16"/>
      <c r="D48" s="52" t="s">
        <v>54</v>
      </c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</row>
    <row r="50" spans="1:2" x14ac:dyDescent="0.2">
      <c r="A50" s="14"/>
      <c r="B50" s="14"/>
    </row>
  </sheetData>
  <mergeCells count="4">
    <mergeCell ref="E1:I1"/>
    <mergeCell ref="O27:R27"/>
    <mergeCell ref="L24:M24"/>
    <mergeCell ref="K25:M25"/>
  </mergeCells>
  <conditionalFormatting sqref="K24">
    <cfRule type="cellIs" dxfId="1" priority="1" operator="greaterThan">
      <formula>44</formula>
    </cfRule>
  </conditionalFormatting>
  <dataValidations count="2">
    <dataValidation type="list" allowBlank="1" showInputMessage="1" showErrorMessage="1" sqref="C6:C14" xr:uid="{1AFFFF44-D2F8-499B-803F-55B33609C8B9}">
      <formula1>$A$31:$A$41</formula1>
    </dataValidation>
    <dataValidation type="list" allowBlank="1" showInputMessage="1" showErrorMessage="1" sqref="H6:H14" xr:uid="{A8C9EA97-6558-48B0-A64A-FD6A5E64ED70}">
      <formula1>$A$46:$A$48</formula1>
    </dataValidation>
  </dataValidations>
  <hyperlinks>
    <hyperlink ref="E1:H1" location="Sheet1!G50" display="Go First to Instructions (G50)" xr:uid="{00000000-0004-0000-0000-000000000000}"/>
    <hyperlink ref="E1" location="Sheet1!G50" display="Click here to Go to Instructions (G50)" xr:uid="{00000000-0004-0000-0000-000001000000}"/>
    <hyperlink ref="E1:I1" location="Sheet1!O2" display="Click here to Go to Instructions" xr:uid="{00000000-0004-0000-0000-000002000000}"/>
    <hyperlink ref="O27" location="Sheet1!A1" display="Click here to return to top of this page" xr:uid="{00000000-0004-0000-0000-000004000000}"/>
  </hyperlinks>
  <pageMargins left="0.75" right="0.75" top="1" bottom="1" header="0.5" footer="0.5"/>
  <pageSetup scale="96" fitToHeight="0" orientation="landscape" cellComments="atEnd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2546D-2DA9-443C-88E5-E40A80B30843}">
  <sheetPr>
    <pageSetUpPr fitToPage="1"/>
  </sheetPr>
  <dimension ref="A1:U50"/>
  <sheetViews>
    <sheetView zoomScaleNormal="100" workbookViewId="0">
      <selection activeCell="D31" sqref="D31"/>
    </sheetView>
  </sheetViews>
  <sheetFormatPr defaultColWidth="8.85546875" defaultRowHeight="12.75" x14ac:dyDescent="0.2"/>
  <cols>
    <col min="1" max="1" width="19.42578125" customWidth="1"/>
    <col min="2" max="2" width="13.85546875" customWidth="1"/>
    <col min="3" max="4" width="7" customWidth="1"/>
    <col min="5" max="6" width="10.140625" customWidth="1"/>
    <col min="7" max="7" width="10.5703125" customWidth="1"/>
    <col min="8" max="8" width="6.85546875" customWidth="1"/>
    <col min="9" max="9" width="9.28515625" customWidth="1"/>
    <col min="10" max="10" width="10.5703125" customWidth="1"/>
    <col min="11" max="11" width="10.7109375" customWidth="1"/>
    <col min="12" max="12" width="11.140625" customWidth="1"/>
    <col min="13" max="13" width="11.28515625" customWidth="1"/>
  </cols>
  <sheetData>
    <row r="1" spans="1:19" ht="16.5" thickBot="1" x14ac:dyDescent="0.3">
      <c r="A1" s="2"/>
      <c r="B1" s="1"/>
      <c r="C1" s="1"/>
      <c r="D1" s="1"/>
      <c r="E1" s="57" t="s">
        <v>61</v>
      </c>
      <c r="F1" s="57"/>
      <c r="G1" s="57"/>
      <c r="H1" s="57"/>
      <c r="I1" s="57"/>
      <c r="J1" s="1"/>
      <c r="K1" s="1"/>
      <c r="L1" s="1"/>
    </row>
    <row r="2" spans="1:19" ht="15.75" x14ac:dyDescent="0.25">
      <c r="A2" s="7" t="s">
        <v>68</v>
      </c>
      <c r="B2" s="8"/>
      <c r="C2" s="9"/>
      <c r="D2" s="9"/>
      <c r="E2" s="9"/>
      <c r="F2" s="13" t="s">
        <v>0</v>
      </c>
      <c r="G2" s="9"/>
      <c r="H2" s="9"/>
      <c r="I2" s="9"/>
      <c r="J2" s="9"/>
      <c r="K2" s="9"/>
      <c r="L2" s="9"/>
      <c r="M2" s="10"/>
      <c r="O2" s="4" t="s">
        <v>28</v>
      </c>
    </row>
    <row r="3" spans="1:19" ht="15.75" x14ac:dyDescent="0.25">
      <c r="A3" s="1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2"/>
      <c r="O3" s="15" t="s">
        <v>30</v>
      </c>
      <c r="P3" s="16"/>
      <c r="Q3" s="16"/>
      <c r="R3" s="16"/>
      <c r="S3" s="16"/>
    </row>
    <row r="4" spans="1:19" ht="15" x14ac:dyDescent="0.25">
      <c r="A4" s="19" t="s">
        <v>1</v>
      </c>
      <c r="B4" s="20"/>
      <c r="C4" s="21" t="s">
        <v>2</v>
      </c>
      <c r="D4" s="20"/>
      <c r="E4" s="20"/>
      <c r="F4" s="20"/>
      <c r="G4" s="21" t="s">
        <v>3</v>
      </c>
      <c r="H4" s="21"/>
      <c r="I4" s="21"/>
      <c r="J4" s="21"/>
      <c r="K4" s="21"/>
      <c r="L4" s="21" t="s">
        <v>4</v>
      </c>
      <c r="M4" s="22"/>
      <c r="O4" s="16" t="s">
        <v>32</v>
      </c>
      <c r="P4" s="16"/>
      <c r="Q4" s="16"/>
      <c r="R4" s="16"/>
      <c r="S4" s="16"/>
    </row>
    <row r="5" spans="1:19" ht="14.25" x14ac:dyDescent="0.2">
      <c r="A5" s="23" t="s">
        <v>5</v>
      </c>
      <c r="B5" s="16" t="s">
        <v>6</v>
      </c>
      <c r="C5" s="16" t="s">
        <v>7</v>
      </c>
      <c r="D5" s="16" t="s">
        <v>8</v>
      </c>
      <c r="E5" s="16" t="s">
        <v>9</v>
      </c>
      <c r="F5" s="16" t="s">
        <v>10</v>
      </c>
      <c r="G5" s="16" t="s">
        <v>11</v>
      </c>
      <c r="H5" s="16" t="s">
        <v>7</v>
      </c>
      <c r="I5" s="16" t="s">
        <v>8</v>
      </c>
      <c r="J5" s="16" t="s">
        <v>9</v>
      </c>
      <c r="K5" s="16" t="s">
        <v>10</v>
      </c>
      <c r="L5" s="24" t="s">
        <v>12</v>
      </c>
      <c r="M5" s="25" t="s">
        <v>13</v>
      </c>
      <c r="O5" s="16" t="s">
        <v>34</v>
      </c>
      <c r="P5" s="16"/>
      <c r="Q5" s="16"/>
      <c r="R5" s="16"/>
      <c r="S5" s="16"/>
    </row>
    <row r="6" spans="1:19" ht="14.25" x14ac:dyDescent="0.2">
      <c r="A6" s="44"/>
      <c r="B6" s="45"/>
      <c r="C6" s="44"/>
      <c r="D6" s="26" t="str">
        <f t="shared" ref="D6:D14" si="0">IF(ISBLANK(C6),"",VLOOKUP(C6,Table1,2,FALSE))</f>
        <v/>
      </c>
      <c r="E6" s="26" t="str">
        <f>IF(D6="","0",D6*B6)</f>
        <v>0</v>
      </c>
      <c r="F6" s="44"/>
      <c r="G6" s="45"/>
      <c r="H6" s="44"/>
      <c r="I6" s="27" t="str">
        <f t="shared" ref="I6:I14" si="1">IF(ISBLANK(H6),"",VLOOKUP(H6,Table2,2,FALSE))</f>
        <v/>
      </c>
      <c r="J6" s="16" t="str">
        <f>IF(I6="","0",B6*G6*I6)</f>
        <v>0</v>
      </c>
      <c r="K6" s="45" t="s">
        <v>16</v>
      </c>
      <c r="L6" s="16"/>
      <c r="M6" s="28"/>
      <c r="O6" s="16" t="s">
        <v>71</v>
      </c>
      <c r="P6" s="16"/>
      <c r="Q6" s="16"/>
      <c r="R6" s="16"/>
      <c r="S6" s="16"/>
    </row>
    <row r="7" spans="1:19" ht="14.25" x14ac:dyDescent="0.2">
      <c r="A7" s="44"/>
      <c r="B7" s="45"/>
      <c r="C7" s="44"/>
      <c r="D7" s="26" t="str">
        <f t="shared" si="0"/>
        <v/>
      </c>
      <c r="E7" s="26" t="str">
        <f t="shared" ref="E7:E14" si="2">IF(D7="","0",D7*B7)</f>
        <v>0</v>
      </c>
      <c r="F7" s="44"/>
      <c r="G7" s="45"/>
      <c r="H7" s="44"/>
      <c r="I7" s="27" t="str">
        <f t="shared" si="1"/>
        <v/>
      </c>
      <c r="J7" s="16" t="str">
        <f t="shared" ref="J7:J14" si="3">IF(I7="","0",B7*G7*I7)</f>
        <v>0</v>
      </c>
      <c r="K7" s="45"/>
      <c r="L7" s="16"/>
      <c r="M7" s="28"/>
      <c r="O7" s="16" t="s">
        <v>36</v>
      </c>
      <c r="P7" s="16"/>
      <c r="Q7" s="16"/>
      <c r="R7" s="16"/>
      <c r="S7" s="16"/>
    </row>
    <row r="8" spans="1:19" ht="14.25" x14ac:dyDescent="0.2">
      <c r="A8" s="44"/>
      <c r="B8" s="45"/>
      <c r="C8" s="44"/>
      <c r="D8" s="26" t="str">
        <f t="shared" si="0"/>
        <v/>
      </c>
      <c r="E8" s="26" t="str">
        <f t="shared" si="2"/>
        <v>0</v>
      </c>
      <c r="F8" s="44"/>
      <c r="G8" s="45"/>
      <c r="H8" s="44"/>
      <c r="I8" s="27" t="str">
        <f t="shared" si="1"/>
        <v/>
      </c>
      <c r="J8" s="16" t="str">
        <f t="shared" si="3"/>
        <v>0</v>
      </c>
      <c r="K8" s="45"/>
      <c r="L8" s="16"/>
      <c r="M8" s="28"/>
      <c r="O8" s="16" t="s">
        <v>38</v>
      </c>
      <c r="P8" s="16"/>
      <c r="Q8" s="16"/>
      <c r="R8" s="16"/>
      <c r="S8" s="16"/>
    </row>
    <row r="9" spans="1:19" ht="14.25" x14ac:dyDescent="0.2">
      <c r="A9" s="44"/>
      <c r="B9" s="45"/>
      <c r="C9" s="44"/>
      <c r="D9" s="26" t="str">
        <f t="shared" si="0"/>
        <v/>
      </c>
      <c r="E9" s="26" t="str">
        <f t="shared" si="2"/>
        <v>0</v>
      </c>
      <c r="F9" s="44"/>
      <c r="G9" s="45"/>
      <c r="H9" s="44"/>
      <c r="I9" s="27" t="str">
        <f t="shared" si="1"/>
        <v/>
      </c>
      <c r="J9" s="16" t="str">
        <f t="shared" si="3"/>
        <v>0</v>
      </c>
      <c r="K9" s="45"/>
      <c r="L9" s="16"/>
      <c r="M9" s="28"/>
      <c r="O9" s="16" t="s">
        <v>72</v>
      </c>
      <c r="P9" s="16"/>
      <c r="Q9" s="16"/>
      <c r="R9" s="16"/>
      <c r="S9" s="16"/>
    </row>
    <row r="10" spans="1:19" ht="14.25" x14ac:dyDescent="0.2">
      <c r="A10" s="44"/>
      <c r="B10" s="45"/>
      <c r="C10" s="44"/>
      <c r="D10" s="26" t="str">
        <f t="shared" si="0"/>
        <v/>
      </c>
      <c r="E10" s="26" t="str">
        <f t="shared" si="2"/>
        <v>0</v>
      </c>
      <c r="F10" s="44"/>
      <c r="G10" s="45"/>
      <c r="H10" s="44"/>
      <c r="I10" s="26" t="str">
        <f t="shared" si="1"/>
        <v/>
      </c>
      <c r="J10" s="16" t="str">
        <f t="shared" si="3"/>
        <v>0</v>
      </c>
      <c r="K10" s="45"/>
      <c r="L10" s="16"/>
      <c r="M10" s="28"/>
      <c r="O10" s="16" t="s">
        <v>73</v>
      </c>
      <c r="P10" s="16"/>
      <c r="Q10" s="16"/>
      <c r="R10" s="16"/>
      <c r="S10" s="16"/>
    </row>
    <row r="11" spans="1:19" ht="14.25" x14ac:dyDescent="0.2">
      <c r="A11" s="44"/>
      <c r="B11" s="45"/>
      <c r="C11" s="44"/>
      <c r="D11" s="26" t="str">
        <f t="shared" si="0"/>
        <v/>
      </c>
      <c r="E11" s="26" t="str">
        <f t="shared" si="2"/>
        <v>0</v>
      </c>
      <c r="F11" s="44"/>
      <c r="G11" s="45"/>
      <c r="H11" s="44"/>
      <c r="I11" s="26" t="str">
        <f t="shared" si="1"/>
        <v/>
      </c>
      <c r="J11" s="16" t="str">
        <f t="shared" si="3"/>
        <v>0</v>
      </c>
      <c r="K11" s="45"/>
      <c r="L11" s="16"/>
      <c r="M11" s="28"/>
      <c r="O11" s="16" t="s">
        <v>74</v>
      </c>
      <c r="P11" s="16"/>
      <c r="Q11" s="16"/>
      <c r="R11" s="16"/>
      <c r="S11" s="16"/>
    </row>
    <row r="12" spans="1:19" ht="14.25" x14ac:dyDescent="0.2">
      <c r="A12" s="44"/>
      <c r="B12" s="45"/>
      <c r="C12" s="44"/>
      <c r="D12" s="26" t="str">
        <f t="shared" si="0"/>
        <v/>
      </c>
      <c r="E12" s="26" t="str">
        <f t="shared" si="2"/>
        <v>0</v>
      </c>
      <c r="F12" s="44"/>
      <c r="G12" s="45"/>
      <c r="H12" s="44"/>
      <c r="I12" s="26" t="str">
        <f t="shared" si="1"/>
        <v/>
      </c>
      <c r="J12" s="16" t="str">
        <f t="shared" si="3"/>
        <v>0</v>
      </c>
      <c r="K12" s="45"/>
      <c r="L12" s="16"/>
      <c r="M12" s="28"/>
      <c r="O12" s="16" t="s">
        <v>75</v>
      </c>
      <c r="P12" s="16"/>
      <c r="Q12" s="16"/>
      <c r="R12" s="16"/>
      <c r="S12" s="16"/>
    </row>
    <row r="13" spans="1:19" ht="14.25" x14ac:dyDescent="0.2">
      <c r="A13" s="44"/>
      <c r="B13" s="45"/>
      <c r="C13" s="44"/>
      <c r="D13" s="26" t="str">
        <f t="shared" si="0"/>
        <v/>
      </c>
      <c r="E13" s="26" t="str">
        <f t="shared" si="2"/>
        <v>0</v>
      </c>
      <c r="F13" s="44"/>
      <c r="G13" s="45"/>
      <c r="H13" s="44"/>
      <c r="I13" s="26" t="str">
        <f t="shared" si="1"/>
        <v/>
      </c>
      <c r="J13" s="16" t="str">
        <f t="shared" si="3"/>
        <v>0</v>
      </c>
      <c r="K13" s="45"/>
      <c r="L13" s="16"/>
      <c r="M13" s="28"/>
      <c r="O13" s="16" t="s">
        <v>80</v>
      </c>
      <c r="P13" s="16"/>
      <c r="Q13" s="16"/>
      <c r="R13" s="16"/>
      <c r="S13" s="16"/>
    </row>
    <row r="14" spans="1:19" ht="15" thickBot="1" x14ac:dyDescent="0.25">
      <c r="A14" s="44"/>
      <c r="B14" s="48"/>
      <c r="C14" s="44"/>
      <c r="D14" s="26" t="str">
        <f t="shared" si="0"/>
        <v/>
      </c>
      <c r="E14" s="26" t="str">
        <f t="shared" si="2"/>
        <v>0</v>
      </c>
      <c r="F14" s="49"/>
      <c r="G14" s="48"/>
      <c r="H14" s="44"/>
      <c r="I14" s="26" t="str">
        <f t="shared" si="1"/>
        <v/>
      </c>
      <c r="J14" s="16" t="str">
        <f t="shared" si="3"/>
        <v>0</v>
      </c>
      <c r="K14" s="48"/>
      <c r="L14" s="29"/>
      <c r="M14" s="30"/>
      <c r="O14" s="16" t="s">
        <v>76</v>
      </c>
      <c r="P14" s="16"/>
      <c r="Q14" s="16"/>
      <c r="R14" s="16"/>
      <c r="S14" s="16"/>
    </row>
    <row r="15" spans="1:19" ht="15" thickTop="1" x14ac:dyDescent="0.2">
      <c r="A15" s="23" t="s">
        <v>20</v>
      </c>
      <c r="B15" s="33">
        <f>SUM(B6:B14)</f>
        <v>0</v>
      </c>
      <c r="C15" s="26"/>
      <c r="D15" s="26"/>
      <c r="E15" s="31">
        <f>SUM(E6:E14)</f>
        <v>0</v>
      </c>
      <c r="F15" s="33">
        <f>SUM(F6:F14)</f>
        <v>0</v>
      </c>
      <c r="G15" s="26">
        <f>SUM(G6:G14)</f>
        <v>0</v>
      </c>
      <c r="H15" s="26"/>
      <c r="I15" s="26"/>
      <c r="J15" s="31">
        <f>SUM(J6:J14)</f>
        <v>0</v>
      </c>
      <c r="K15" s="33">
        <f>SUM(K6:K14)</f>
        <v>0</v>
      </c>
      <c r="L15" s="31">
        <v>6</v>
      </c>
      <c r="M15" s="32">
        <f>B25</f>
        <v>0</v>
      </c>
      <c r="O15" s="16" t="s">
        <v>77</v>
      </c>
      <c r="P15" s="16"/>
      <c r="Q15" s="16"/>
      <c r="R15" s="16"/>
      <c r="S15" s="16"/>
    </row>
    <row r="16" spans="1:19" ht="14.25" x14ac:dyDescent="0.2">
      <c r="A16" s="23"/>
      <c r="B16" s="33"/>
      <c r="C16" s="26"/>
      <c r="D16" s="26"/>
      <c r="E16" s="33"/>
      <c r="F16" s="33"/>
      <c r="G16" s="26"/>
      <c r="H16" s="26"/>
      <c r="I16" s="26"/>
      <c r="J16" s="33"/>
      <c r="K16" s="33"/>
      <c r="L16" s="33"/>
      <c r="M16" s="34"/>
      <c r="O16" s="16" t="s">
        <v>78</v>
      </c>
      <c r="P16" s="16"/>
      <c r="Q16" s="16"/>
      <c r="R16" s="16"/>
      <c r="S16" s="16"/>
    </row>
    <row r="17" spans="1:21" ht="15" x14ac:dyDescent="0.25">
      <c r="A17" s="35" t="s">
        <v>44</v>
      </c>
      <c r="B17" s="16"/>
      <c r="C17" s="26"/>
      <c r="D17" s="36" t="s">
        <v>35</v>
      </c>
      <c r="E17" s="16"/>
      <c r="F17" s="16"/>
      <c r="G17" s="16"/>
      <c r="H17" s="16"/>
      <c r="I17" s="26"/>
      <c r="J17" s="33"/>
      <c r="K17" s="33"/>
      <c r="L17" s="33"/>
      <c r="M17" s="34"/>
      <c r="O17" s="16" t="s">
        <v>83</v>
      </c>
    </row>
    <row r="18" spans="1:21" ht="14.25" x14ac:dyDescent="0.2">
      <c r="A18" s="23" t="s">
        <v>45</v>
      </c>
      <c r="B18" s="16" t="s">
        <v>46</v>
      </c>
      <c r="C18" s="26"/>
      <c r="D18" s="16" t="s">
        <v>37</v>
      </c>
      <c r="E18" s="16"/>
      <c r="F18" s="16"/>
      <c r="G18" s="16"/>
      <c r="H18" s="16"/>
      <c r="I18" s="16"/>
      <c r="J18" s="16"/>
      <c r="K18" s="26">
        <f>B15</f>
        <v>0</v>
      </c>
      <c r="L18" s="33"/>
      <c r="M18" s="34"/>
      <c r="O18" s="54" t="s">
        <v>90</v>
      </c>
      <c r="P18" s="54"/>
      <c r="Q18" s="54"/>
      <c r="R18" s="55"/>
      <c r="S18" s="16"/>
    </row>
    <row r="19" spans="1:21" ht="14.25" x14ac:dyDescent="0.2">
      <c r="A19" s="46"/>
      <c r="B19" s="45"/>
      <c r="C19" s="26"/>
      <c r="D19" s="16" t="s">
        <v>39</v>
      </c>
      <c r="E19" s="16"/>
      <c r="F19" s="16"/>
      <c r="G19" s="16"/>
      <c r="H19" s="16"/>
      <c r="I19" s="16"/>
      <c r="J19" s="16"/>
      <c r="K19" s="26">
        <f>E15+F15</f>
        <v>0</v>
      </c>
      <c r="L19" s="33"/>
      <c r="M19" s="34"/>
      <c r="O19" s="54" t="s">
        <v>47</v>
      </c>
      <c r="P19" s="54"/>
      <c r="Q19" s="54" t="s">
        <v>48</v>
      </c>
      <c r="R19" s="54" t="s">
        <v>66</v>
      </c>
      <c r="S19" s="16"/>
    </row>
    <row r="20" spans="1:21" ht="14.25" x14ac:dyDescent="0.2">
      <c r="A20" s="46"/>
      <c r="B20" s="45"/>
      <c r="C20" s="26"/>
      <c r="D20" s="16" t="s">
        <v>40</v>
      </c>
      <c r="E20" s="16"/>
      <c r="F20" s="16"/>
      <c r="G20" s="16"/>
      <c r="H20" s="16"/>
      <c r="I20" s="16"/>
      <c r="J20" s="16"/>
      <c r="K20" s="26">
        <f>IF(G15&gt;260,(G15-260)*0.015,0)</f>
        <v>0</v>
      </c>
      <c r="L20" s="33"/>
      <c r="M20" s="34"/>
      <c r="O20" s="54" t="s">
        <v>47</v>
      </c>
      <c r="P20" s="54"/>
      <c r="Q20" s="54" t="s">
        <v>48</v>
      </c>
      <c r="R20" s="54" t="s">
        <v>67</v>
      </c>
      <c r="S20" s="16"/>
    </row>
    <row r="21" spans="1:21" ht="14.25" x14ac:dyDescent="0.2">
      <c r="A21" s="46"/>
      <c r="B21" s="45"/>
      <c r="C21" s="26"/>
      <c r="D21" s="16" t="s">
        <v>41</v>
      </c>
      <c r="E21" s="16"/>
      <c r="F21" s="16"/>
      <c r="G21" s="16"/>
      <c r="H21" s="16"/>
      <c r="I21" s="16"/>
      <c r="J21" s="16"/>
      <c r="K21" s="26">
        <f>J15+K15</f>
        <v>0</v>
      </c>
      <c r="L21" s="33"/>
      <c r="M21" s="34"/>
      <c r="O21" s="54" t="s">
        <v>69</v>
      </c>
      <c r="P21" s="54"/>
      <c r="Q21" s="54" t="s">
        <v>48</v>
      </c>
      <c r="R21" s="56" t="s">
        <v>86</v>
      </c>
      <c r="S21" s="16"/>
    </row>
    <row r="22" spans="1:21" ht="14.25" x14ac:dyDescent="0.2">
      <c r="A22" s="46"/>
      <c r="B22" s="45"/>
      <c r="C22" s="16"/>
      <c r="D22" s="16" t="s">
        <v>89</v>
      </c>
      <c r="E22" s="16"/>
      <c r="F22" s="16"/>
      <c r="G22" s="16"/>
      <c r="H22" s="16"/>
      <c r="I22" s="16"/>
      <c r="J22" s="16"/>
      <c r="K22" s="26">
        <v>7</v>
      </c>
      <c r="L22" s="33"/>
      <c r="M22" s="34"/>
      <c r="O22" s="54" t="s">
        <v>79</v>
      </c>
      <c r="P22" s="54"/>
      <c r="Q22" s="54" t="s">
        <v>48</v>
      </c>
      <c r="R22" s="54" t="s">
        <v>85</v>
      </c>
      <c r="S22" s="16"/>
    </row>
    <row r="23" spans="1:21" ht="15" thickBot="1" x14ac:dyDescent="0.25">
      <c r="A23" s="46"/>
      <c r="B23" s="45"/>
      <c r="C23" s="16"/>
      <c r="D23" s="16" t="s">
        <v>42</v>
      </c>
      <c r="E23" s="16"/>
      <c r="F23" s="16"/>
      <c r="G23" s="16"/>
      <c r="H23" s="16"/>
      <c r="I23" s="16"/>
      <c r="J23" s="16"/>
      <c r="K23" s="37">
        <f>B25</f>
        <v>0</v>
      </c>
      <c r="L23" s="33"/>
      <c r="M23" s="34"/>
      <c r="O23" s="54" t="s">
        <v>79</v>
      </c>
      <c r="Q23" s="54" t="s">
        <v>48</v>
      </c>
      <c r="R23" s="54" t="s">
        <v>88</v>
      </c>
      <c r="S23" s="16"/>
    </row>
    <row r="24" spans="1:21" ht="16.5" thickTop="1" thickBot="1" x14ac:dyDescent="0.3">
      <c r="A24" s="47"/>
      <c r="B24" s="48"/>
      <c r="C24" s="16"/>
      <c r="D24" s="16" t="s">
        <v>43</v>
      </c>
      <c r="E24" s="16"/>
      <c r="F24" s="16"/>
      <c r="G24" s="16"/>
      <c r="H24" s="16"/>
      <c r="I24" s="16"/>
      <c r="J24" s="16"/>
      <c r="K24" s="26">
        <f>SUM(K18:K23)</f>
        <v>7</v>
      </c>
      <c r="L24" s="58" t="s">
        <v>81</v>
      </c>
      <c r="M24" s="59"/>
    </row>
    <row r="25" spans="1:21" ht="16.5" thickTop="1" thickBot="1" x14ac:dyDescent="0.3">
      <c r="A25" s="38" t="s">
        <v>43</v>
      </c>
      <c r="B25" s="39">
        <f>SUM(B19:B24)</f>
        <v>0</v>
      </c>
      <c r="C25" s="40"/>
      <c r="D25" s="40"/>
      <c r="E25" s="40"/>
      <c r="F25" s="41"/>
      <c r="G25" s="42"/>
      <c r="H25" s="42"/>
      <c r="I25" s="42"/>
      <c r="J25" s="41"/>
      <c r="K25" s="41"/>
      <c r="L25" s="41"/>
      <c r="M25" s="43"/>
      <c r="O25" s="17" t="s">
        <v>70</v>
      </c>
      <c r="P25" s="18" t="s">
        <v>49</v>
      </c>
      <c r="Q25" s="16"/>
      <c r="R25" s="16"/>
    </row>
    <row r="26" spans="1:21" ht="15" thickBot="1" x14ac:dyDescent="0.25">
      <c r="A26" s="16"/>
      <c r="B26" s="24"/>
      <c r="C26" s="16"/>
      <c r="D26" s="16"/>
      <c r="E26" s="16"/>
      <c r="F26" s="62" t="s">
        <v>82</v>
      </c>
      <c r="G26" s="63"/>
      <c r="H26" s="63"/>
      <c r="I26" s="63"/>
      <c r="J26" s="63"/>
      <c r="K26" s="53">
        <f>K24-'SWF Calculation'!K24</f>
        <v>0</v>
      </c>
      <c r="L26" s="33"/>
      <c r="M26" s="33"/>
    </row>
    <row r="27" spans="1:21" x14ac:dyDescent="0.2">
      <c r="B27" s="5"/>
      <c r="C27" s="6"/>
      <c r="D27" s="6"/>
      <c r="E27" s="5"/>
      <c r="F27" s="5"/>
      <c r="G27" s="6"/>
      <c r="H27" s="6"/>
      <c r="I27" s="6"/>
      <c r="J27" s="5"/>
      <c r="K27" s="5"/>
      <c r="L27" s="5"/>
      <c r="M27" s="5"/>
      <c r="O27" s="57" t="s">
        <v>58</v>
      </c>
      <c r="P27" s="57"/>
      <c r="Q27" s="57"/>
      <c r="R27" s="57"/>
    </row>
    <row r="28" spans="1:21" ht="15" x14ac:dyDescent="0.25">
      <c r="A28" s="21" t="s">
        <v>2</v>
      </c>
      <c r="B28" s="20"/>
      <c r="C28" s="16"/>
      <c r="D28" s="36" t="s">
        <v>52</v>
      </c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U28" s="3"/>
    </row>
    <row r="29" spans="1:21" ht="14.25" x14ac:dyDescent="0.2">
      <c r="A29" s="20" t="s">
        <v>21</v>
      </c>
      <c r="B29" s="20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</row>
    <row r="30" spans="1:21" ht="14.25" x14ac:dyDescent="0.2">
      <c r="A30" s="16" t="s">
        <v>7</v>
      </c>
      <c r="B30" s="16" t="s">
        <v>8</v>
      </c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</row>
    <row r="31" spans="1:21" ht="14.25" x14ac:dyDescent="0.2">
      <c r="A31" s="16" t="s">
        <v>18</v>
      </c>
      <c r="B31" s="26">
        <v>1.1000000000000001</v>
      </c>
      <c r="C31" s="16"/>
      <c r="D31" s="16" t="s">
        <v>87</v>
      </c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</row>
    <row r="32" spans="1:21" ht="14.25" x14ac:dyDescent="0.2">
      <c r="A32" s="16" t="s">
        <v>23</v>
      </c>
      <c r="B32" s="26">
        <v>0.85</v>
      </c>
      <c r="C32" s="16"/>
      <c r="D32" s="16" t="s">
        <v>50</v>
      </c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  <row r="33" spans="1:19" ht="14.25" x14ac:dyDescent="0.2">
      <c r="A33" s="16" t="s">
        <v>14</v>
      </c>
      <c r="B33" s="26">
        <v>0.6</v>
      </c>
      <c r="C33" s="16"/>
      <c r="D33" s="16" t="s">
        <v>51</v>
      </c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</row>
    <row r="34" spans="1:19" ht="14.25" x14ac:dyDescent="0.2">
      <c r="A34" s="16" t="s">
        <v>19</v>
      </c>
      <c r="B34" s="26">
        <v>0.45</v>
      </c>
      <c r="C34" s="16"/>
      <c r="D34" s="16" t="s">
        <v>56</v>
      </c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</row>
    <row r="35" spans="1:19" ht="14.25" x14ac:dyDescent="0.2">
      <c r="A35" s="16" t="s">
        <v>17</v>
      </c>
      <c r="B35" s="26">
        <v>0.35</v>
      </c>
      <c r="C35" s="16"/>
      <c r="D35" s="16" t="s">
        <v>57</v>
      </c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</row>
    <row r="36" spans="1:19" ht="14.25" x14ac:dyDescent="0.2">
      <c r="A36" s="16" t="s">
        <v>25</v>
      </c>
      <c r="B36" s="26">
        <v>0.85</v>
      </c>
      <c r="C36" s="16"/>
      <c r="D36" s="16" t="s">
        <v>62</v>
      </c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</row>
    <row r="37" spans="1:19" ht="14.25" x14ac:dyDescent="0.2">
      <c r="A37" s="16" t="s">
        <v>26</v>
      </c>
      <c r="B37" s="26">
        <v>0.6</v>
      </c>
      <c r="C37" s="16"/>
      <c r="D37" s="16" t="s">
        <v>63</v>
      </c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</row>
    <row r="38" spans="1:19" ht="14.25" x14ac:dyDescent="0.2">
      <c r="A38" s="16" t="s">
        <v>27</v>
      </c>
      <c r="B38" s="26">
        <v>0.45</v>
      </c>
      <c r="C38" s="16"/>
      <c r="D38" s="16" t="s">
        <v>59</v>
      </c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</row>
    <row r="39" spans="1:19" ht="14.25" x14ac:dyDescent="0.2">
      <c r="A39" s="16" t="s">
        <v>29</v>
      </c>
      <c r="B39" s="26">
        <v>0.85</v>
      </c>
      <c r="C39" s="16"/>
      <c r="D39" s="16" t="s">
        <v>64</v>
      </c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</row>
    <row r="40" spans="1:19" ht="14.25" x14ac:dyDescent="0.2">
      <c r="A40" s="16" t="s">
        <v>31</v>
      </c>
      <c r="B40" s="26">
        <v>0.6</v>
      </c>
      <c r="C40" s="16"/>
      <c r="D40" s="16" t="s">
        <v>65</v>
      </c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</row>
    <row r="41" spans="1:19" ht="14.25" x14ac:dyDescent="0.2">
      <c r="A41" s="16" t="s">
        <v>33</v>
      </c>
      <c r="B41" s="26">
        <v>0.35</v>
      </c>
      <c r="C41" s="16"/>
      <c r="D41" s="16" t="s">
        <v>60</v>
      </c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</row>
    <row r="42" spans="1:19" ht="13.5" customHeight="1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</row>
    <row r="43" spans="1:19" ht="15" x14ac:dyDescent="0.25">
      <c r="A43" s="21" t="s">
        <v>3</v>
      </c>
      <c r="B43" s="20"/>
      <c r="C43" s="16"/>
      <c r="D43" s="36" t="s">
        <v>52</v>
      </c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</row>
    <row r="44" spans="1:19" ht="14.25" x14ac:dyDescent="0.2">
      <c r="A44" s="20" t="s">
        <v>22</v>
      </c>
      <c r="B44" s="20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</row>
    <row r="45" spans="1:19" ht="14.25" x14ac:dyDescent="0.2">
      <c r="A45" s="50" t="s">
        <v>7</v>
      </c>
      <c r="B45" s="50" t="s">
        <v>8</v>
      </c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</row>
    <row r="46" spans="1:19" ht="14.25" x14ac:dyDescent="0.2">
      <c r="A46" s="50" t="s">
        <v>15</v>
      </c>
      <c r="B46" s="51">
        <v>3.5000000000000003E-2</v>
      </c>
      <c r="C46" s="16"/>
      <c r="D46" s="52" t="s">
        <v>53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</row>
    <row r="47" spans="1:19" ht="14.25" x14ac:dyDescent="0.2">
      <c r="A47" s="50" t="s">
        <v>19</v>
      </c>
      <c r="B47" s="50">
        <v>1.4999999999999999E-2</v>
      </c>
      <c r="C47" s="16"/>
      <c r="D47" s="52" t="s">
        <v>55</v>
      </c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</row>
    <row r="48" spans="1:19" ht="14.25" x14ac:dyDescent="0.2">
      <c r="A48" s="50" t="s">
        <v>24</v>
      </c>
      <c r="B48" s="50">
        <v>9.1999999999999998E-3</v>
      </c>
      <c r="C48" s="16"/>
      <c r="D48" s="52" t="s">
        <v>54</v>
      </c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</row>
    <row r="50" spans="1:2" x14ac:dyDescent="0.2">
      <c r="A50" s="14"/>
      <c r="B50" s="14"/>
    </row>
  </sheetData>
  <mergeCells count="4">
    <mergeCell ref="E1:I1"/>
    <mergeCell ref="L24:M24"/>
    <mergeCell ref="O27:R27"/>
    <mergeCell ref="F26:J26"/>
  </mergeCells>
  <conditionalFormatting sqref="K24">
    <cfRule type="cellIs" dxfId="0" priority="2" operator="greaterThan">
      <formula>44</formula>
    </cfRule>
  </conditionalFormatting>
  <dataValidations count="2">
    <dataValidation type="list" allowBlank="1" showInputMessage="1" showErrorMessage="1" sqref="H6:H14" xr:uid="{6440CDB1-8AA9-46E4-A9EF-BF0C9D969A3B}">
      <formula1>$A$46:$A$48</formula1>
    </dataValidation>
    <dataValidation type="list" allowBlank="1" showInputMessage="1" showErrorMessage="1" sqref="C6:C14" xr:uid="{1BE0091A-F65B-440B-93B4-65D4A060D9F3}">
      <formula1>$A$31:$A$41</formula1>
    </dataValidation>
  </dataValidations>
  <hyperlinks>
    <hyperlink ref="E1:H1" location="Sheet1!G50" display="Go First to Instructions (G50)" xr:uid="{8CC8C628-BA0D-487B-B41B-F252528AD803}"/>
    <hyperlink ref="E1" location="Sheet1!G50" display="Click here to Go to Instructions (G50)" xr:uid="{2AA6176E-2E6A-4378-B3DE-02D256293545}"/>
    <hyperlink ref="E1:I1" location="Sheet1!O2" display="Click here to Go to Instructions" xr:uid="{06439AE3-1362-4788-9A4F-F3BCE4BFBFD6}"/>
    <hyperlink ref="O27" location="Sheet1!A1" display="Click here to return to top of this page" xr:uid="{EE3CF779-D7F6-42C9-9E94-5734E54E562A}"/>
  </hyperlinks>
  <pageMargins left="0.75" right="0.75" top="1" bottom="1" header="0.5" footer="0.5"/>
  <pageSetup scale="96" fitToHeight="0" orientation="landscape" cellComments="atEnd" horizontalDpi="300" verticalDpi="300" r:id="rId1"/>
  <headerFooter alignWithMargins="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F256019B-6592-4A23-ABF1-C52ABDAF5F3E}">
            <x14:iconSet iconSet="3Triangles">
              <x14:cfvo type="percent">
                <xm:f>0</xm:f>
              </x14:cfvo>
              <x14:cfvo type="num">
                <xm:f>0</xm:f>
              </x14:cfvo>
              <x14:cfvo type="num" gte="0">
                <xm:f>0</xm:f>
              </x14:cfvo>
            </x14:iconSet>
          </x14:cfRule>
          <xm:sqref>K26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6</vt:i4>
      </vt:variant>
    </vt:vector>
  </HeadingPairs>
  <TitlesOfParts>
    <vt:vector size="8" baseType="lpstr">
      <vt:lpstr>SWF Calculation</vt:lpstr>
      <vt:lpstr>Comparison SWF</vt:lpstr>
      <vt:lpstr>'Comparison SWF'!Print_Area</vt:lpstr>
      <vt:lpstr>'SWF Calculation'!Print_Area</vt:lpstr>
      <vt:lpstr>'Comparison SWF'!Table1</vt:lpstr>
      <vt:lpstr>Table1</vt:lpstr>
      <vt:lpstr>'Comparison SWF'!Table2</vt:lpstr>
      <vt:lpstr>Table2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Judy Puritt;Martin Lee</dc:creator>
  <cp:lastModifiedBy>Martin Lee, Second VP</cp:lastModifiedBy>
  <cp:lastPrinted>2015-05-20T16:46:44Z</cp:lastPrinted>
  <dcterms:created xsi:type="dcterms:W3CDTF">2000-09-25T22:31:51Z</dcterms:created>
  <dcterms:modified xsi:type="dcterms:W3CDTF">2025-10-20T18:13:39Z</dcterms:modified>
</cp:coreProperties>
</file>